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<sst xmlns="http://schemas.openxmlformats.org/spreadsheetml/2006/main" count="210" uniqueCount="31">
  <si>
    <t>A Duna-Ipoly Nemzeti Park Igazgatóság, mint közfeladatot ellátó szervnél foglalkoztatottak létszáma és személyi juttatásaira vonatkozó összesített adatok:</t>
  </si>
  <si>
    <t>Összes foglalkoztatott</t>
  </si>
  <si>
    <t>Ebből vezetők és vezető tisztségviselők</t>
  </si>
  <si>
    <t>ME</t>
  </si>
  <si>
    <t>Intézményi átlagos statisztikai létszám</t>
  </si>
  <si>
    <t>fő</t>
  </si>
  <si>
    <t>Törvény szerinti rendszeres illetmények, munkabérek</t>
  </si>
  <si>
    <t>ezer Ft</t>
  </si>
  <si>
    <t>Béren kívüli juttatások</t>
  </si>
  <si>
    <t>Költségtérítések</t>
  </si>
  <si>
    <t>Normatív jutalmak, céljuttatás, projektprémium</t>
  </si>
  <si>
    <t>Készenléti, ügyeleti, helyettesítési díj, túlóra, túlszolgálat</t>
  </si>
  <si>
    <t>Végkielégítés, jubileumi jutalom</t>
  </si>
  <si>
    <t>Támogatások</t>
  </si>
  <si>
    <t>Foglalkoztatottak egyéb személyi juttatásai</t>
  </si>
  <si>
    <t>Összesen: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</si>
  <si>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</si>
  <si>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</si>
  <si>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</si>
  <si>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</si>
  <si>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</si>
  <si>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</si>
  <si>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Évi egyszeri juttatás (utalvány) nyugdíjba vonult volt dolgozók részére:</t>
  </si>
  <si>
    <t>2020. év</t>
  </si>
  <si>
    <t>2020. év összesen</t>
  </si>
  <si>
    <t>Motivációs elismerés</t>
  </si>
  <si>
    <t>2020. IV. negyedév</t>
  </si>
  <si>
    <t>2020. III. negyedév</t>
  </si>
  <si>
    <t>2020. II. negyedév</t>
  </si>
  <si>
    <t>2020. I. negyedév</t>
  </si>
  <si>
    <r>
      <t xml:space="preserve">Foglalkoztatottak egyéb személyi juttatásai </t>
    </r>
    <r>
      <rPr>
        <sz val="8"/>
        <color indexed="8"/>
        <rFont val="Calibri"/>
        <family val="2"/>
      </rPr>
      <t>(pl. betegszabadság, gyermeknevelési tám.,stb.)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</si>
</sst>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9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10" xfId="0" applyBorder="1" applyAlignment="1">
      <alignment wrapText="1"/>
    </xf>
    <xf numFmtId="164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3" fontId="35" fillId="33" borderId="0" xfId="0" applyNumberFormat="1" applyFont="1" applyFill="1" applyBorder="1" applyAlignment="1">
      <alignment/>
    </xf>
    <xf numFmtId="0" fontId="35" fillId="0" borderId="12" xfId="0" applyFont="1" applyBorder="1" applyAlignment="1">
      <alignment/>
    </xf>
    <xf numFmtId="3" fontId="35" fillId="33" borderId="13" xfId="0" applyNumberFormat="1" applyFont="1" applyFill="1" applyBorder="1" applyAlignment="1">
      <alignment/>
    </xf>
    <xf numFmtId="0" fontId="35" fillId="0" borderId="14" xfId="0" applyFont="1" applyBorder="1" applyAlignment="1">
      <alignment/>
    </xf>
    <xf numFmtId="3" fontId="35" fillId="0" borderId="13" xfId="0" applyNumberFormat="1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88">
      <selection activeCell="G29" sqref="G29"/>
    </sheetView>
  </sheetViews>
  <sheetFormatPr defaultColWidth="9.140625" defaultRowHeight="15"/>
  <cols>
    <col min="1" max="1" width="62.8515625" style="0" customWidth="1"/>
    <col min="2" max="2" width="16.140625" style="0" bestFit="1" customWidth="1"/>
    <col min="3" max="3" width="17.140625" style="0" bestFit="1" customWidth="1"/>
    <col min="4" max="4" width="15.28125" style="0" customWidth="1"/>
    <col min="5" max="5" width="4.00390625" style="0" customWidth="1"/>
  </cols>
  <sheetData>
    <row r="1" ht="15">
      <c r="A1" s="2" t="s">
        <v>0</v>
      </c>
    </row>
    <row r="2" spans="1:5" ht="45">
      <c r="A2" s="3" t="s">
        <v>23</v>
      </c>
      <c r="B2" s="4" t="s">
        <v>1</v>
      </c>
      <c r="C2" s="5" t="s">
        <v>2</v>
      </c>
      <c r="D2" s="4" t="s">
        <v>3</v>
      </c>
      <c r="E2" s="13"/>
    </row>
    <row r="3" spans="1:5" ht="18.75">
      <c r="A3" s="3"/>
      <c r="B3" s="29" t="s">
        <v>24</v>
      </c>
      <c r="C3" s="30"/>
      <c r="D3" s="31"/>
      <c r="E3" s="14"/>
    </row>
    <row r="4" spans="1:5" ht="15">
      <c r="A4" s="6" t="s">
        <v>4</v>
      </c>
      <c r="B4" s="18">
        <v>136</v>
      </c>
      <c r="C4" s="19">
        <v>13</v>
      </c>
      <c r="D4" s="6" t="s">
        <v>5</v>
      </c>
      <c r="E4" s="15"/>
    </row>
    <row r="5" spans="1:5" ht="15">
      <c r="A5" s="6" t="s">
        <v>6</v>
      </c>
      <c r="B5" s="19">
        <v>716320</v>
      </c>
      <c r="C5" s="19">
        <f>94159+2800+2800+2800+2800+2800+2800+2800+2733+650</f>
        <v>117142</v>
      </c>
      <c r="D5" s="6" t="s">
        <v>7</v>
      </c>
      <c r="E5" s="15"/>
    </row>
    <row r="6" spans="1:5" ht="15">
      <c r="A6" s="6" t="s">
        <v>8</v>
      </c>
      <c r="B6" s="19">
        <v>63750</v>
      </c>
      <c r="C6" s="19">
        <f>3661+696+904</f>
        <v>5261</v>
      </c>
      <c r="D6" s="6" t="s">
        <v>7</v>
      </c>
      <c r="E6" s="15"/>
    </row>
    <row r="7" spans="1:5" ht="15">
      <c r="A7" s="6" t="s">
        <v>9</v>
      </c>
      <c r="B7" s="19">
        <v>8615</v>
      </c>
      <c r="C7" s="19">
        <f>341+191+72+30+31+20</f>
        <v>685</v>
      </c>
      <c r="D7" s="6" t="s">
        <v>7</v>
      </c>
      <c r="E7" s="15"/>
    </row>
    <row r="8" spans="1:5" ht="15">
      <c r="A8" s="6" t="s">
        <v>10</v>
      </c>
      <c r="B8" s="19">
        <f>750+450</f>
        <v>1200</v>
      </c>
      <c r="C8" s="19">
        <v>0</v>
      </c>
      <c r="D8" s="6" t="s">
        <v>7</v>
      </c>
      <c r="E8" s="15"/>
    </row>
    <row r="9" spans="1:5" ht="15">
      <c r="A9" s="6" t="s">
        <v>25</v>
      </c>
      <c r="B9" s="19">
        <v>27655</v>
      </c>
      <c r="C9" s="19">
        <f>4002+1400</f>
        <v>5402</v>
      </c>
      <c r="D9" s="6" t="s">
        <v>7</v>
      </c>
      <c r="E9" s="15"/>
    </row>
    <row r="10" spans="1:5" ht="15">
      <c r="A10" s="6" t="s">
        <v>11</v>
      </c>
      <c r="B10" s="19">
        <v>823</v>
      </c>
      <c r="C10" s="19">
        <v>500</v>
      </c>
      <c r="D10" s="6" t="s">
        <v>7</v>
      </c>
      <c r="E10" s="15"/>
    </row>
    <row r="11" spans="1:5" ht="15">
      <c r="A11" s="6" t="s">
        <v>12</v>
      </c>
      <c r="B11" s="19">
        <v>2676</v>
      </c>
      <c r="C11" s="19">
        <v>1796</v>
      </c>
      <c r="D11" s="6" t="s">
        <v>7</v>
      </c>
      <c r="E11" s="15"/>
    </row>
    <row r="12" spans="1:5" ht="15">
      <c r="A12" s="6" t="s">
        <v>13</v>
      </c>
      <c r="B12" s="19">
        <v>400</v>
      </c>
      <c r="C12" s="19">
        <v>0</v>
      </c>
      <c r="D12" s="6" t="s">
        <v>7</v>
      </c>
      <c r="E12" s="15"/>
    </row>
    <row r="13" spans="1:5" ht="27">
      <c r="A13" s="17" t="s">
        <v>30</v>
      </c>
      <c r="B13" s="19">
        <f>28277</f>
        <v>28277</v>
      </c>
      <c r="C13" s="19">
        <f>1921+869+1192</f>
        <v>3982</v>
      </c>
      <c r="D13" s="6" t="s">
        <v>7</v>
      </c>
      <c r="E13" s="15"/>
    </row>
    <row r="14" spans="1:5" ht="15">
      <c r="A14" s="7" t="s">
        <v>15</v>
      </c>
      <c r="B14" s="20">
        <f>SUM(B5:B13)</f>
        <v>849716</v>
      </c>
      <c r="C14" s="20">
        <f>SUM(C5:C13)</f>
        <v>134768</v>
      </c>
      <c r="D14" s="7" t="s">
        <v>7</v>
      </c>
      <c r="E14" s="16"/>
    </row>
    <row r="15" spans="1:5" ht="15">
      <c r="A15" s="25"/>
      <c r="B15" s="26"/>
      <c r="C15" s="24"/>
      <c r="D15" s="9"/>
      <c r="E15" s="9"/>
    </row>
    <row r="16" spans="1:5" ht="15">
      <c r="A16" s="10" t="s">
        <v>16</v>
      </c>
      <c r="B16" s="32" t="s">
        <v>24</v>
      </c>
      <c r="C16" s="33"/>
      <c r="D16" s="1"/>
      <c r="E16" s="1"/>
    </row>
    <row r="17" spans="1:5" ht="15">
      <c r="A17" s="11" t="s">
        <v>17</v>
      </c>
      <c r="B17" s="36" t="s">
        <v>18</v>
      </c>
      <c r="C17" s="36"/>
      <c r="D17" s="1"/>
      <c r="E17" s="1"/>
    </row>
    <row r="18" spans="1:5" ht="15">
      <c r="A18" s="12" t="s">
        <v>19</v>
      </c>
      <c r="B18" s="19">
        <v>300</v>
      </c>
      <c r="C18" s="6" t="s">
        <v>7</v>
      </c>
      <c r="D18" s="1"/>
      <c r="E18" s="1"/>
    </row>
    <row r="19" spans="1:5" ht="15">
      <c r="A19" s="6" t="s">
        <v>20</v>
      </c>
      <c r="B19" s="19">
        <v>3231</v>
      </c>
      <c r="C19" s="6" t="s">
        <v>7</v>
      </c>
      <c r="D19" s="1"/>
      <c r="E19" s="1"/>
    </row>
    <row r="20" spans="1:5" ht="15">
      <c r="A20" s="6" t="s">
        <v>21</v>
      </c>
      <c r="B20" s="21">
        <v>900</v>
      </c>
      <c r="C20" s="6" t="s">
        <v>7</v>
      </c>
      <c r="D20" s="1"/>
      <c r="E20" s="1"/>
    </row>
    <row r="21" spans="1:5" ht="15">
      <c r="A21" s="6" t="s">
        <v>22</v>
      </c>
      <c r="B21" s="19">
        <v>1200</v>
      </c>
      <c r="C21" s="6" t="s">
        <v>7</v>
      </c>
      <c r="D21" s="1"/>
      <c r="E21" s="1"/>
    </row>
    <row r="22" spans="1:5" ht="15">
      <c r="A22" s="7" t="s">
        <v>15</v>
      </c>
      <c r="B22" s="22">
        <f>SUM(B18:B21)</f>
        <v>5631</v>
      </c>
      <c r="C22" s="7" t="s">
        <v>7</v>
      </c>
      <c r="D22" s="1"/>
      <c r="E22" s="1"/>
    </row>
    <row r="23" spans="4:5" ht="15">
      <c r="D23" s="1"/>
      <c r="E23" s="1"/>
    </row>
    <row r="24" ht="15">
      <c r="A24" s="2" t="s">
        <v>0</v>
      </c>
    </row>
    <row r="25" spans="1:5" ht="45">
      <c r="A25" s="3" t="s">
        <v>23</v>
      </c>
      <c r="B25" s="4" t="s">
        <v>1</v>
      </c>
      <c r="C25" s="5" t="s">
        <v>2</v>
      </c>
      <c r="D25" s="4" t="s">
        <v>3</v>
      </c>
      <c r="E25" s="13"/>
    </row>
    <row r="26" spans="1:5" ht="18.75" customHeight="1">
      <c r="A26" s="3"/>
      <c r="B26" s="29" t="s">
        <v>26</v>
      </c>
      <c r="C26" s="30"/>
      <c r="D26" s="31"/>
      <c r="E26" s="14"/>
    </row>
    <row r="27" spans="1:5" ht="15">
      <c r="A27" s="6" t="s">
        <v>4</v>
      </c>
      <c r="B27" s="18">
        <v>139.9</v>
      </c>
      <c r="C27" s="19">
        <v>13</v>
      </c>
      <c r="D27" s="6" t="s">
        <v>5</v>
      </c>
      <c r="E27" s="15"/>
    </row>
    <row r="28" spans="1:5" ht="15">
      <c r="A28" s="6" t="s">
        <v>6</v>
      </c>
      <c r="B28" s="19">
        <v>183783</v>
      </c>
      <c r="C28" s="19">
        <f>22041+2733+2800+2800+650</f>
        <v>31024</v>
      </c>
      <c r="D28" s="6" t="s">
        <v>7</v>
      </c>
      <c r="E28" s="15"/>
    </row>
    <row r="29" spans="1:5" ht="15">
      <c r="A29" s="6" t="s">
        <v>8</v>
      </c>
      <c r="B29" s="19">
        <v>41233</v>
      </c>
      <c r="C29" s="19">
        <f>2025+904</f>
        <v>2929</v>
      </c>
      <c r="D29" s="6" t="s">
        <v>7</v>
      </c>
      <c r="E29" s="15"/>
    </row>
    <row r="30" spans="1:5" ht="15">
      <c r="A30" s="6" t="s">
        <v>9</v>
      </c>
      <c r="B30" s="19">
        <f>1686+2779</f>
        <v>4465</v>
      </c>
      <c r="C30" s="19">
        <f>75+191+72</f>
        <v>338</v>
      </c>
      <c r="D30" s="6" t="s">
        <v>7</v>
      </c>
      <c r="E30" s="15"/>
    </row>
    <row r="31" spans="1:5" ht="15">
      <c r="A31" s="6" t="s">
        <v>10</v>
      </c>
      <c r="B31" s="19">
        <v>0</v>
      </c>
      <c r="C31" s="19">
        <v>0</v>
      </c>
      <c r="D31" s="6" t="s">
        <v>7</v>
      </c>
      <c r="E31" s="15"/>
    </row>
    <row r="32" spans="1:5" ht="15">
      <c r="A32" s="6" t="s">
        <v>25</v>
      </c>
      <c r="B32" s="19">
        <v>27253</v>
      </c>
      <c r="C32" s="19">
        <f>3600+1400</f>
        <v>5000</v>
      </c>
      <c r="D32" s="6" t="s">
        <v>7</v>
      </c>
      <c r="E32" s="15"/>
    </row>
    <row r="33" spans="1:5" ht="15">
      <c r="A33" s="6" t="s">
        <v>11</v>
      </c>
      <c r="B33" s="19">
        <v>500</v>
      </c>
      <c r="C33" s="19">
        <v>500</v>
      </c>
      <c r="D33" s="6" t="s">
        <v>7</v>
      </c>
      <c r="E33" s="15"/>
    </row>
    <row r="34" spans="1:5" ht="15">
      <c r="A34" s="6" t="s">
        <v>12</v>
      </c>
      <c r="B34" s="19">
        <v>1796</v>
      </c>
      <c r="C34" s="19">
        <v>1796</v>
      </c>
      <c r="D34" s="6" t="s">
        <v>7</v>
      </c>
      <c r="E34" s="15"/>
    </row>
    <row r="35" spans="1:5" ht="15">
      <c r="A35" s="6" t="s">
        <v>13</v>
      </c>
      <c r="B35" s="19">
        <v>200</v>
      </c>
      <c r="C35" s="19">
        <v>0</v>
      </c>
      <c r="D35" s="6" t="s">
        <v>7</v>
      </c>
      <c r="E35" s="15"/>
    </row>
    <row r="36" spans="1:5" ht="15">
      <c r="A36" s="6" t="s">
        <v>14</v>
      </c>
      <c r="B36" s="19">
        <v>23800</v>
      </c>
      <c r="C36" s="19">
        <f>1780+869+1192</f>
        <v>3841</v>
      </c>
      <c r="D36" s="6" t="s">
        <v>7</v>
      </c>
      <c r="E36" s="15"/>
    </row>
    <row r="37" spans="1:5" ht="15">
      <c r="A37" s="7" t="s">
        <v>15</v>
      </c>
      <c r="B37" s="19">
        <f>SUM(B28:B36)</f>
        <v>283030</v>
      </c>
      <c r="C37" s="19">
        <f>SUM(C28:C36)</f>
        <v>45428</v>
      </c>
      <c r="D37" s="7" t="s">
        <v>7</v>
      </c>
      <c r="E37" s="16"/>
    </row>
    <row r="38" spans="1:5" ht="15">
      <c r="A38" s="25"/>
      <c r="B38" s="28"/>
      <c r="C38" s="9"/>
      <c r="D38" s="9"/>
      <c r="E38" s="9"/>
    </row>
    <row r="39" spans="1:5" ht="15">
      <c r="A39" s="10" t="s">
        <v>16</v>
      </c>
      <c r="B39" s="32" t="s">
        <v>26</v>
      </c>
      <c r="C39" s="33"/>
      <c r="D39" s="1"/>
      <c r="E39" s="1"/>
    </row>
    <row r="40" spans="1:5" ht="15">
      <c r="A40" s="11" t="s">
        <v>17</v>
      </c>
      <c r="B40" s="34" t="s">
        <v>18</v>
      </c>
      <c r="C40" s="35"/>
      <c r="D40" s="1"/>
      <c r="E40" s="1"/>
    </row>
    <row r="41" spans="1:5" ht="15">
      <c r="A41" s="12" t="s">
        <v>19</v>
      </c>
      <c r="B41" s="21">
        <v>300</v>
      </c>
      <c r="C41" s="6" t="s">
        <v>7</v>
      </c>
      <c r="D41" s="1"/>
      <c r="E41" s="1"/>
    </row>
    <row r="42" spans="1:5" ht="15">
      <c r="A42" s="6" t="s">
        <v>20</v>
      </c>
      <c r="B42" s="21">
        <v>361</v>
      </c>
      <c r="C42" s="6" t="s">
        <v>7</v>
      </c>
      <c r="D42" s="1"/>
      <c r="E42" s="1"/>
    </row>
    <row r="43" spans="1:5" ht="15">
      <c r="A43" s="6" t="s">
        <v>21</v>
      </c>
      <c r="B43" s="21">
        <v>0</v>
      </c>
      <c r="C43" s="6" t="s">
        <v>7</v>
      </c>
      <c r="D43" s="1"/>
      <c r="E43" s="1"/>
    </row>
    <row r="44" spans="1:5" ht="15">
      <c r="A44" s="6" t="s">
        <v>22</v>
      </c>
      <c r="B44" s="21">
        <v>1200</v>
      </c>
      <c r="C44" s="6" t="s">
        <v>7</v>
      </c>
      <c r="D44" s="1"/>
      <c r="E44" s="1"/>
    </row>
    <row r="45" spans="1:5" ht="15">
      <c r="A45" s="7" t="s">
        <v>15</v>
      </c>
      <c r="B45" s="22">
        <f>SUM(B41:B44)</f>
        <v>1861</v>
      </c>
      <c r="C45" s="7" t="s">
        <v>7</v>
      </c>
      <c r="D45" s="1"/>
      <c r="E45" s="1"/>
    </row>
    <row r="46" spans="4:5" ht="74.25" customHeight="1">
      <c r="D46" s="1"/>
      <c r="E46" s="1"/>
    </row>
    <row r="47" ht="15">
      <c r="A47" s="2" t="s">
        <v>0</v>
      </c>
    </row>
    <row r="48" spans="1:5" ht="45">
      <c r="A48" s="3" t="s">
        <v>23</v>
      </c>
      <c r="B48" s="4" t="s">
        <v>1</v>
      </c>
      <c r="C48" s="5" t="s">
        <v>2</v>
      </c>
      <c r="D48" s="4" t="s">
        <v>3</v>
      </c>
      <c r="E48" s="13"/>
    </row>
    <row r="49" spans="1:5" ht="18.75" customHeight="1">
      <c r="A49" s="3"/>
      <c r="B49" s="29" t="s">
        <v>27</v>
      </c>
      <c r="C49" s="30"/>
      <c r="D49" s="31"/>
      <c r="E49" s="14"/>
    </row>
    <row r="50" spans="1:5" ht="15">
      <c r="A50" s="6" t="s">
        <v>4</v>
      </c>
      <c r="B50" s="23">
        <v>139.2</v>
      </c>
      <c r="C50" s="21">
        <v>13</v>
      </c>
      <c r="D50" s="6" t="s">
        <v>5</v>
      </c>
      <c r="E50" s="15"/>
    </row>
    <row r="51" spans="1:5" ht="15">
      <c r="A51" s="6" t="s">
        <v>6</v>
      </c>
      <c r="B51" s="21">
        <f>179344+1</f>
        <v>179345</v>
      </c>
      <c r="C51" s="21">
        <f>24057+2800+2800+2800</f>
        <v>32457</v>
      </c>
      <c r="D51" s="6" t="s">
        <v>7</v>
      </c>
      <c r="E51" s="15"/>
    </row>
    <row r="52" spans="1:5" ht="15">
      <c r="A52" s="6" t="s">
        <v>8</v>
      </c>
      <c r="B52" s="21">
        <v>802</v>
      </c>
      <c r="C52" s="21">
        <v>150</v>
      </c>
      <c r="D52" s="6" t="s">
        <v>7</v>
      </c>
      <c r="E52" s="15"/>
    </row>
    <row r="53" spans="1:5" ht="15">
      <c r="A53" s="6" t="s">
        <v>9</v>
      </c>
      <c r="B53" s="21">
        <f>1091+130</f>
        <v>1221</v>
      </c>
      <c r="C53" s="21">
        <f>170+20</f>
        <v>190</v>
      </c>
      <c r="D53" s="6" t="s">
        <v>7</v>
      </c>
      <c r="E53" s="15"/>
    </row>
    <row r="54" spans="1:5" ht="15">
      <c r="A54" s="6" t="s">
        <v>10</v>
      </c>
      <c r="B54" s="21">
        <v>750</v>
      </c>
      <c r="C54" s="21">
        <v>0</v>
      </c>
      <c r="D54" s="6" t="s">
        <v>7</v>
      </c>
      <c r="E54" s="15"/>
    </row>
    <row r="55" spans="1:5" ht="15">
      <c r="A55" s="6" t="s">
        <v>25</v>
      </c>
      <c r="B55" s="21">
        <v>0</v>
      </c>
      <c r="C55" s="21">
        <v>0</v>
      </c>
      <c r="D55" s="6" t="s">
        <v>7</v>
      </c>
      <c r="E55" s="15"/>
    </row>
    <row r="56" spans="1:5" ht="15">
      <c r="A56" s="6" t="s">
        <v>11</v>
      </c>
      <c r="B56" s="21">
        <v>0</v>
      </c>
      <c r="C56" s="21">
        <v>0</v>
      </c>
      <c r="D56" s="6" t="s">
        <v>7</v>
      </c>
      <c r="E56" s="15"/>
    </row>
    <row r="57" spans="1:5" ht="15">
      <c r="A57" s="6" t="s">
        <v>12</v>
      </c>
      <c r="B57" s="21">
        <v>0</v>
      </c>
      <c r="C57" s="21">
        <v>0</v>
      </c>
      <c r="D57" s="6" t="s">
        <v>7</v>
      </c>
      <c r="E57" s="15"/>
    </row>
    <row r="58" spans="1:5" ht="15">
      <c r="A58" s="6" t="s">
        <v>13</v>
      </c>
      <c r="B58" s="21">
        <v>0</v>
      </c>
      <c r="C58" s="21">
        <v>0</v>
      </c>
      <c r="D58" s="6" t="s">
        <v>7</v>
      </c>
      <c r="E58" s="15"/>
    </row>
    <row r="59" spans="1:5" ht="15">
      <c r="A59" s="6" t="s">
        <v>14</v>
      </c>
      <c r="B59" s="21">
        <f>1909</f>
        <v>1909</v>
      </c>
      <c r="C59" s="21">
        <v>0</v>
      </c>
      <c r="D59" s="6" t="s">
        <v>7</v>
      </c>
      <c r="E59" s="15"/>
    </row>
    <row r="60" spans="1:5" ht="15">
      <c r="A60" s="7" t="s">
        <v>15</v>
      </c>
      <c r="B60" s="21">
        <f>SUM(B51:B59)</f>
        <v>184027</v>
      </c>
      <c r="C60" s="21">
        <f>SUM(C51:C59)</f>
        <v>32797</v>
      </c>
      <c r="D60" s="7" t="s">
        <v>7</v>
      </c>
      <c r="E60" s="16"/>
    </row>
    <row r="61" spans="1:5" ht="15">
      <c r="A61" s="27"/>
      <c r="B61" s="9"/>
      <c r="C61" s="9"/>
      <c r="D61" s="9"/>
      <c r="E61" s="9"/>
    </row>
    <row r="62" spans="1:5" ht="15">
      <c r="A62" s="10" t="s">
        <v>16</v>
      </c>
      <c r="B62" s="32" t="s">
        <v>27</v>
      </c>
      <c r="C62" s="33"/>
      <c r="D62" s="1"/>
      <c r="E62" s="1"/>
    </row>
    <row r="63" spans="1:5" ht="15">
      <c r="A63" s="11" t="s">
        <v>17</v>
      </c>
      <c r="B63" s="34" t="s">
        <v>18</v>
      </c>
      <c r="C63" s="35"/>
      <c r="D63" s="1"/>
      <c r="E63" s="1"/>
    </row>
    <row r="64" spans="1:5" ht="15">
      <c r="A64" s="12" t="s">
        <v>19</v>
      </c>
      <c r="B64" s="21">
        <v>0</v>
      </c>
      <c r="C64" s="6" t="s">
        <v>7</v>
      </c>
      <c r="D64" s="1"/>
      <c r="E64" s="1"/>
    </row>
    <row r="65" spans="1:5" ht="15">
      <c r="A65" s="6" t="s">
        <v>20</v>
      </c>
      <c r="B65" s="21">
        <v>1604</v>
      </c>
      <c r="C65" s="6" t="s">
        <v>7</v>
      </c>
      <c r="D65" s="1"/>
      <c r="E65" s="1"/>
    </row>
    <row r="66" spans="1:5" ht="15">
      <c r="A66" s="6" t="s">
        <v>21</v>
      </c>
      <c r="B66" s="21">
        <v>900</v>
      </c>
      <c r="C66" s="6" t="s">
        <v>7</v>
      </c>
      <c r="D66" s="1"/>
      <c r="E66" s="1"/>
    </row>
    <row r="67" spans="1:5" ht="15">
      <c r="A67" s="6" t="s">
        <v>22</v>
      </c>
      <c r="B67" s="21">
        <v>0</v>
      </c>
      <c r="C67" s="6" t="s">
        <v>7</v>
      </c>
      <c r="D67" s="1"/>
      <c r="E67" s="1"/>
    </row>
    <row r="68" spans="1:5" ht="15">
      <c r="A68" s="7" t="s">
        <v>15</v>
      </c>
      <c r="B68" s="22">
        <f>SUM(B64:B67)</f>
        <v>2504</v>
      </c>
      <c r="C68" s="7" t="s">
        <v>7</v>
      </c>
      <c r="D68" s="1"/>
      <c r="E68" s="1"/>
    </row>
    <row r="69" spans="4:5" ht="15">
      <c r="D69" s="1"/>
      <c r="E69" s="1"/>
    </row>
    <row r="70" ht="15">
      <c r="A70" s="2" t="s">
        <v>0</v>
      </c>
    </row>
    <row r="71" spans="1:5" ht="45">
      <c r="A71" s="3" t="s">
        <v>23</v>
      </c>
      <c r="B71" s="4" t="s">
        <v>1</v>
      </c>
      <c r="C71" s="5" t="s">
        <v>2</v>
      </c>
      <c r="D71" s="4" t="s">
        <v>3</v>
      </c>
      <c r="E71" s="13"/>
    </row>
    <row r="72" spans="1:5" ht="18.75" customHeight="1">
      <c r="A72" s="3"/>
      <c r="B72" s="29" t="s">
        <v>28</v>
      </c>
      <c r="C72" s="30"/>
      <c r="D72" s="31"/>
      <c r="E72" s="14"/>
    </row>
    <row r="73" spans="1:5" ht="15">
      <c r="A73" s="6" t="s">
        <v>4</v>
      </c>
      <c r="B73" s="23">
        <v>140.3</v>
      </c>
      <c r="C73" s="21">
        <v>13</v>
      </c>
      <c r="D73" s="6" t="s">
        <v>5</v>
      </c>
      <c r="E73" s="15"/>
    </row>
    <row r="74" spans="1:5" ht="15">
      <c r="A74" s="6" t="s">
        <v>6</v>
      </c>
      <c r="B74" s="21">
        <v>176865</v>
      </c>
      <c r="C74" s="21">
        <f>23975+2800+2800</f>
        <v>29575</v>
      </c>
      <c r="D74" s="6" t="s">
        <v>7</v>
      </c>
      <c r="E74" s="15"/>
    </row>
    <row r="75" spans="1:5" ht="15">
      <c r="A75" s="6" t="s">
        <v>8</v>
      </c>
      <c r="B75" s="21">
        <v>21715</v>
      </c>
      <c r="C75" s="21">
        <f>1486+696</f>
        <v>2182</v>
      </c>
      <c r="D75" s="6" t="s">
        <v>7</v>
      </c>
      <c r="E75" s="15"/>
    </row>
    <row r="76" spans="1:5" ht="15">
      <c r="A76" s="6" t="s">
        <v>9</v>
      </c>
      <c r="B76" s="21">
        <f>1015+95</f>
        <v>1110</v>
      </c>
      <c r="C76" s="21">
        <f>77+31</f>
        <v>108</v>
      </c>
      <c r="D76" s="6" t="s">
        <v>7</v>
      </c>
      <c r="E76" s="15"/>
    </row>
    <row r="77" spans="1:5" ht="15">
      <c r="A77" s="6" t="s">
        <v>10</v>
      </c>
      <c r="B77" s="21">
        <v>0</v>
      </c>
      <c r="C77" s="21">
        <v>0</v>
      </c>
      <c r="D77" s="6" t="s">
        <v>7</v>
      </c>
      <c r="E77" s="15"/>
    </row>
    <row r="78" spans="1:5" ht="15">
      <c r="A78" s="6" t="s">
        <v>25</v>
      </c>
      <c r="B78" s="21">
        <v>0</v>
      </c>
      <c r="C78" s="21">
        <v>0</v>
      </c>
      <c r="D78" s="6" t="s">
        <v>7</v>
      </c>
      <c r="E78" s="15"/>
    </row>
    <row r="79" spans="1:5" ht="15">
      <c r="A79" s="6" t="s">
        <v>11</v>
      </c>
      <c r="B79" s="21">
        <v>253</v>
      </c>
      <c r="C79" s="21">
        <v>0</v>
      </c>
      <c r="D79" s="6" t="s">
        <v>7</v>
      </c>
      <c r="E79" s="15"/>
    </row>
    <row r="80" spans="1:5" ht="15">
      <c r="A80" s="6" t="s">
        <v>12</v>
      </c>
      <c r="B80" s="21">
        <v>880</v>
      </c>
      <c r="C80" s="21">
        <v>0</v>
      </c>
      <c r="D80" s="6" t="s">
        <v>7</v>
      </c>
      <c r="E80" s="15"/>
    </row>
    <row r="81" spans="1:5" ht="15">
      <c r="A81" s="6" t="s">
        <v>13</v>
      </c>
      <c r="B81" s="21">
        <v>200</v>
      </c>
      <c r="C81" s="21">
        <v>0</v>
      </c>
      <c r="D81" s="6" t="s">
        <v>7</v>
      </c>
      <c r="E81" s="15"/>
    </row>
    <row r="82" spans="1:5" ht="15">
      <c r="A82" s="6" t="s">
        <v>14</v>
      </c>
      <c r="B82" s="21">
        <v>1288</v>
      </c>
      <c r="C82" s="21">
        <v>96</v>
      </c>
      <c r="D82" s="6" t="s">
        <v>7</v>
      </c>
      <c r="E82" s="15"/>
    </row>
    <row r="83" spans="1:5" ht="15">
      <c r="A83" s="7" t="s">
        <v>15</v>
      </c>
      <c r="B83" s="22">
        <f>SUM(B74:B82)</f>
        <v>202311</v>
      </c>
      <c r="C83" s="22">
        <f>SUM(C74:C82)</f>
        <v>31961</v>
      </c>
      <c r="D83" s="7" t="s">
        <v>7</v>
      </c>
      <c r="E83" s="16"/>
    </row>
    <row r="84" spans="1:5" ht="15">
      <c r="A84" s="25"/>
      <c r="B84" s="28"/>
      <c r="C84" s="9"/>
      <c r="D84" s="9"/>
      <c r="E84" s="9"/>
    </row>
    <row r="85" spans="1:5" ht="15">
      <c r="A85" s="10" t="s">
        <v>16</v>
      </c>
      <c r="B85" s="32" t="s">
        <v>28</v>
      </c>
      <c r="C85" s="33"/>
      <c r="D85" s="1"/>
      <c r="E85" s="1"/>
    </row>
    <row r="86" spans="1:5" ht="15">
      <c r="A86" s="11" t="s">
        <v>17</v>
      </c>
      <c r="B86" s="34" t="s">
        <v>18</v>
      </c>
      <c r="C86" s="35"/>
      <c r="D86" s="1"/>
      <c r="E86" s="1"/>
    </row>
    <row r="87" spans="1:5" ht="15">
      <c r="A87" s="12" t="s">
        <v>19</v>
      </c>
      <c r="B87" s="21">
        <v>0</v>
      </c>
      <c r="C87" s="6" t="s">
        <v>7</v>
      </c>
      <c r="D87" s="1"/>
      <c r="E87" s="1"/>
    </row>
    <row r="88" spans="1:5" ht="15">
      <c r="A88" s="6" t="s">
        <v>20</v>
      </c>
      <c r="B88" s="21">
        <v>1115</v>
      </c>
      <c r="C88" s="6" t="s">
        <v>7</v>
      </c>
      <c r="D88" s="1"/>
      <c r="E88" s="1"/>
    </row>
    <row r="89" spans="1:5" ht="15">
      <c r="A89" s="6" t="s">
        <v>21</v>
      </c>
      <c r="B89" s="21">
        <v>0</v>
      </c>
      <c r="C89" s="6" t="s">
        <v>7</v>
      </c>
      <c r="D89" s="1"/>
      <c r="E89" s="1"/>
    </row>
    <row r="90" spans="1:5" ht="15">
      <c r="A90" s="6" t="s">
        <v>22</v>
      </c>
      <c r="B90" s="21">
        <v>0</v>
      </c>
      <c r="C90" s="6" t="s">
        <v>7</v>
      </c>
      <c r="D90" s="1"/>
      <c r="E90" s="1"/>
    </row>
    <row r="91" spans="1:5" ht="15">
      <c r="A91" s="7" t="s">
        <v>15</v>
      </c>
      <c r="B91" s="22">
        <f>SUM(B87:B90)</f>
        <v>1115</v>
      </c>
      <c r="C91" s="7" t="s">
        <v>7</v>
      </c>
      <c r="D91" s="1"/>
      <c r="E91" s="1"/>
    </row>
    <row r="92" spans="4:5" ht="76.5" customHeight="1">
      <c r="D92" s="1"/>
      <c r="E92" s="1"/>
    </row>
    <row r="93" ht="15">
      <c r="A93" s="2" t="s">
        <v>0</v>
      </c>
    </row>
    <row r="94" spans="1:5" ht="45">
      <c r="A94" s="3" t="s">
        <v>23</v>
      </c>
      <c r="B94" s="4" t="s">
        <v>1</v>
      </c>
      <c r="C94" s="5" t="s">
        <v>2</v>
      </c>
      <c r="D94" s="4" t="s">
        <v>3</v>
      </c>
      <c r="E94" s="13"/>
    </row>
    <row r="95" spans="1:5" ht="18.75">
      <c r="A95" s="3"/>
      <c r="B95" s="29" t="s">
        <v>29</v>
      </c>
      <c r="C95" s="30"/>
      <c r="D95" s="31"/>
      <c r="E95" s="14"/>
    </row>
    <row r="96" spans="1:5" ht="15">
      <c r="A96" s="6" t="s">
        <v>4</v>
      </c>
      <c r="B96" s="18">
        <v>140.2</v>
      </c>
      <c r="C96" s="19">
        <v>10</v>
      </c>
      <c r="D96" s="6" t="s">
        <v>5</v>
      </c>
      <c r="E96" s="15"/>
    </row>
    <row r="97" spans="1:5" ht="15">
      <c r="A97" s="6" t="s">
        <v>6</v>
      </c>
      <c r="B97" s="19">
        <v>176327</v>
      </c>
      <c r="C97" s="19">
        <v>24086</v>
      </c>
      <c r="D97" s="6" t="s">
        <v>7</v>
      </c>
      <c r="E97" s="15"/>
    </row>
    <row r="98" spans="1:5" ht="15">
      <c r="A98" s="6" t="s">
        <v>8</v>
      </c>
      <c r="B98" s="19">
        <v>0</v>
      </c>
      <c r="C98" s="19">
        <v>0</v>
      </c>
      <c r="D98" s="6" t="s">
        <v>7</v>
      </c>
      <c r="E98" s="15"/>
    </row>
    <row r="99" spans="1:5" ht="15">
      <c r="A99" s="6" t="s">
        <v>9</v>
      </c>
      <c r="B99" s="19">
        <f>1577+242</f>
        <v>1819</v>
      </c>
      <c r="C99" s="19">
        <f>19+30</f>
        <v>49</v>
      </c>
      <c r="D99" s="6" t="s">
        <v>7</v>
      </c>
      <c r="E99" s="15"/>
    </row>
    <row r="100" spans="1:5" ht="15">
      <c r="A100" s="6" t="s">
        <v>10</v>
      </c>
      <c r="B100" s="19">
        <v>450</v>
      </c>
      <c r="C100" s="19">
        <v>0</v>
      </c>
      <c r="D100" s="6" t="s">
        <v>7</v>
      </c>
      <c r="E100" s="15"/>
    </row>
    <row r="101" spans="1:5" ht="15">
      <c r="A101" s="6" t="s">
        <v>25</v>
      </c>
      <c r="B101" s="19">
        <v>402</v>
      </c>
      <c r="C101" s="19">
        <v>402</v>
      </c>
      <c r="D101" s="6" t="s">
        <v>7</v>
      </c>
      <c r="E101" s="15"/>
    </row>
    <row r="102" spans="1:5" ht="15">
      <c r="A102" s="6" t="s">
        <v>11</v>
      </c>
      <c r="B102" s="19">
        <v>70</v>
      </c>
      <c r="C102" s="19">
        <v>0</v>
      </c>
      <c r="D102" s="6" t="s">
        <v>7</v>
      </c>
      <c r="E102" s="15"/>
    </row>
    <row r="103" spans="1:5" ht="15">
      <c r="A103" s="6" t="s">
        <v>12</v>
      </c>
      <c r="B103" s="19">
        <v>0</v>
      </c>
      <c r="C103" s="19">
        <v>0</v>
      </c>
      <c r="D103" s="6" t="s">
        <v>7</v>
      </c>
      <c r="E103" s="15"/>
    </row>
    <row r="104" spans="1:5" ht="15">
      <c r="A104" s="6" t="s">
        <v>13</v>
      </c>
      <c r="B104" s="19">
        <v>0</v>
      </c>
      <c r="C104" s="19">
        <v>0</v>
      </c>
      <c r="D104" s="6" t="s">
        <v>7</v>
      </c>
      <c r="E104" s="15"/>
    </row>
    <row r="105" spans="1:5" ht="15">
      <c r="A105" s="6" t="s">
        <v>14</v>
      </c>
      <c r="B105" s="19">
        <v>1280</v>
      </c>
      <c r="C105" s="19">
        <v>45</v>
      </c>
      <c r="D105" s="6" t="s">
        <v>7</v>
      </c>
      <c r="E105" s="15"/>
    </row>
    <row r="106" spans="1:5" ht="15">
      <c r="A106" s="7" t="s">
        <v>15</v>
      </c>
      <c r="B106" s="20">
        <f>SUM(B97:B105)</f>
        <v>180348</v>
      </c>
      <c r="C106" s="20">
        <f>SUM(C97:C105)</f>
        <v>24582</v>
      </c>
      <c r="D106" s="7" t="s">
        <v>7</v>
      </c>
      <c r="E106" s="16"/>
    </row>
    <row r="107" spans="1:5" ht="15">
      <c r="A107" s="8"/>
      <c r="B107" s="9"/>
      <c r="C107" s="9"/>
      <c r="D107" s="9"/>
      <c r="E107" s="9"/>
    </row>
    <row r="108" spans="1:5" ht="15" customHeight="1">
      <c r="A108" s="10" t="s">
        <v>16</v>
      </c>
      <c r="B108" s="32" t="s">
        <v>29</v>
      </c>
      <c r="C108" s="33"/>
      <c r="D108" s="1"/>
      <c r="E108" s="1"/>
    </row>
    <row r="109" spans="1:5" ht="15">
      <c r="A109" s="11" t="s">
        <v>17</v>
      </c>
      <c r="B109" s="34" t="s">
        <v>18</v>
      </c>
      <c r="C109" s="35"/>
      <c r="D109" s="1"/>
      <c r="E109" s="1"/>
    </row>
    <row r="110" spans="1:5" ht="15">
      <c r="A110" s="12" t="s">
        <v>19</v>
      </c>
      <c r="B110" s="19">
        <v>0</v>
      </c>
      <c r="C110" s="6" t="s">
        <v>7</v>
      </c>
      <c r="D110" s="1"/>
      <c r="E110" s="1"/>
    </row>
    <row r="111" spans="1:5" ht="15">
      <c r="A111" s="6" t="s">
        <v>20</v>
      </c>
      <c r="B111" s="19">
        <v>151</v>
      </c>
      <c r="C111" s="6" t="s">
        <v>7</v>
      </c>
      <c r="D111" s="1"/>
      <c r="E111" s="1"/>
    </row>
    <row r="112" spans="1:5" ht="15">
      <c r="A112" s="6" t="s">
        <v>21</v>
      </c>
      <c r="B112" s="19">
        <v>0</v>
      </c>
      <c r="C112" s="6" t="s">
        <v>7</v>
      </c>
      <c r="D112" s="1"/>
      <c r="E112" s="1"/>
    </row>
    <row r="113" spans="1:5" ht="15">
      <c r="A113" s="6" t="s">
        <v>22</v>
      </c>
      <c r="B113" s="19">
        <v>0</v>
      </c>
      <c r="C113" s="6" t="s">
        <v>7</v>
      </c>
      <c r="D113" s="1"/>
      <c r="E113" s="1"/>
    </row>
    <row r="114" spans="1:5" ht="15">
      <c r="A114" s="7" t="s">
        <v>15</v>
      </c>
      <c r="B114" s="20">
        <f>SUM(B110:B113)</f>
        <v>151</v>
      </c>
      <c r="C114" s="7" t="s">
        <v>7</v>
      </c>
      <c r="D114" s="1"/>
      <c r="E114" s="1"/>
    </row>
  </sheetData>
  <sheetProtection/>
  <mergeCells count="15">
    <mergeCell ref="B95:D95"/>
    <mergeCell ref="B108:C108"/>
    <mergeCell ref="B109:C109"/>
    <mergeCell ref="B40:C40"/>
    <mergeCell ref="B3:D3"/>
    <mergeCell ref="B16:C16"/>
    <mergeCell ref="B17:C17"/>
    <mergeCell ref="B26:D26"/>
    <mergeCell ref="B39:C39"/>
    <mergeCell ref="B49:D49"/>
    <mergeCell ref="B86:C86"/>
    <mergeCell ref="B85:C85"/>
    <mergeCell ref="B72:D72"/>
    <mergeCell ref="B63:C63"/>
    <mergeCell ref="B62:C6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Dinpi</dc:creator>
  <cp:keywords/>
  <dc:description/>
  <cp:lastModifiedBy>Kálmán Gergely</cp:lastModifiedBy>
  <cp:lastPrinted>2021-05-27T12:47:45Z</cp:lastPrinted>
  <dcterms:created xsi:type="dcterms:W3CDTF">2021-02-21T22:16:18Z</dcterms:created>
  <dcterms:modified xsi:type="dcterms:W3CDTF">2021-05-28T06:44:27Z</dcterms:modified>
  <cp:category/>
  <cp:version/>
  <cp:contentType/>
  <cp:contentStatus/>
</cp:coreProperties>
</file>